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2" sheetId="8" r:id="rId1"/>
  </sheets>
  <externalReferences>
    <externalReference r:id="rId2"/>
  </externalReferences>
  <definedNames>
    <definedName name="_xlnm.Print_Area" localSheetId="0">'12'!$A$1:$H$22</definedName>
  </definedNames>
  <calcPr calcId="145621"/>
</workbook>
</file>

<file path=xl/calcChain.xml><?xml version="1.0" encoding="utf-8"?>
<calcChain xmlns="http://schemas.openxmlformats.org/spreadsheetml/2006/main">
  <c r="G20" i="8" l="1"/>
  <c r="C20" i="8"/>
  <c r="G19" i="8"/>
  <c r="C19" i="8"/>
  <c r="C21" i="8" s="1"/>
  <c r="F18" i="8"/>
  <c r="D18" i="8"/>
  <c r="F17" i="8"/>
  <c r="D17" i="8"/>
  <c r="F15" i="8"/>
  <c r="D15" i="8"/>
  <c r="F14" i="8"/>
  <c r="D14" i="8"/>
  <c r="F13" i="8"/>
  <c r="D13" i="8"/>
  <c r="F12" i="8"/>
  <c r="D12" i="8"/>
  <c r="F11" i="8"/>
  <c r="D11" i="8"/>
  <c r="F10" i="8"/>
  <c r="D10" i="8"/>
  <c r="F9" i="8"/>
  <c r="D9" i="8"/>
  <c r="F8" i="8"/>
  <c r="D8" i="8"/>
  <c r="F7" i="8"/>
  <c r="D7" i="8"/>
  <c r="H9" i="8" s="1"/>
  <c r="F6" i="8"/>
  <c r="D6" i="8"/>
  <c r="F5" i="8"/>
  <c r="D5" i="8"/>
  <c r="F19" i="8" l="1"/>
  <c r="E19" i="8" s="1"/>
  <c r="H18" i="8"/>
  <c r="H13" i="8"/>
  <c r="G21" i="8"/>
  <c r="D21" i="8" s="1"/>
  <c r="H8" i="8"/>
  <c r="H11" i="8"/>
  <c r="H15" i="8"/>
  <c r="H12" i="8"/>
  <c r="H5" i="8"/>
  <c r="D20" i="8"/>
  <c r="H17" i="8"/>
  <c r="H14" i="8"/>
  <c r="H16" i="8"/>
  <c r="H10" i="8"/>
  <c r="H7" i="8"/>
  <c r="D19" i="8"/>
  <c r="H6" i="8"/>
</calcChain>
</file>

<file path=xl/sharedStrings.xml><?xml version="1.0" encoding="utf-8"?>
<sst xmlns="http://schemas.openxmlformats.org/spreadsheetml/2006/main" count="31" uniqueCount="30">
  <si>
    <t>№</t>
  </si>
  <si>
    <t>Наименование хозяйства</t>
  </si>
  <si>
    <t>2026 год</t>
  </si>
  <si>
    <t>Рейтинг</t>
  </si>
  <si>
    <t>валовый надой, ц</t>
  </si>
  <si>
    <t>на ф.к., кг</t>
  </si>
  <si>
    <t>товарность, %</t>
  </si>
  <si>
    <t>сдача, ц</t>
  </si>
  <si>
    <t>поголовье</t>
  </si>
  <si>
    <t>ООО РОССИЯ</t>
  </si>
  <si>
    <t>ООО ВерА</t>
  </si>
  <si>
    <t>ООО Родина</t>
  </si>
  <si>
    <t>СПК Держава</t>
  </si>
  <si>
    <t>ООО Агрохозяйство Трактор</t>
  </si>
  <si>
    <t>СПК Югдон</t>
  </si>
  <si>
    <t>СПК к-з Заря</t>
  </si>
  <si>
    <t>СПК к-з Красный Октябрь</t>
  </si>
  <si>
    <t>ООО Какси</t>
  </si>
  <si>
    <t>СПК Луч</t>
  </si>
  <si>
    <t>ООО Туташево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</si>
  <si>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</si>
  <si>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Терра Нова</t>
  </si>
  <si>
    <t>ООО Русский Пычас</t>
  </si>
  <si>
    <t>ООО Петухово</t>
  </si>
  <si>
    <t xml:space="preserve">ИТОГО по с/х пред             </t>
  </si>
  <si>
    <t xml:space="preserve">КФХ </t>
  </si>
  <si>
    <t>ВСЕГО ПО РАЙОНУ</t>
  </si>
  <si>
    <t>Надой по СХО  УР</t>
  </si>
  <si>
    <t xml:space="preserve"> </t>
  </si>
  <si>
    <t>Оперативные сведения по надою молока на 12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</si>
</sst>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24"/>
      <name val="Baskerville Old Face"/>
      <family val="1"/>
    </font>
    <font>
      <sz val="12"/>
      <name val="Arial Cyr"/>
      <charset val="204"/>
    </font>
    <font>
      <b/>
      <i/>
      <sz val="16"/>
      <name val="Arial Cyr"/>
      <charset val="204"/>
    </font>
    <font>
      <b/>
      <i/>
      <sz val="18"/>
      <name val="Arial Cyr"/>
      <charset val="204"/>
    </font>
    <font>
      <sz val="16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i/>
      <sz val="12"/>
      <name val="Cambria"/>
      <family val="1"/>
      <charset val="204"/>
      <scheme val="major"/>
    </font>
    <font>
      <sz val="11"/>
      <name val="Arial Cyr"/>
      <family val="2"/>
      <charset val="204"/>
    </font>
    <font>
      <b/>
      <sz val="10"/>
      <name val="Arial Cyr"/>
      <charset val="204"/>
    </font>
    <font>
      <b/>
      <sz val="18"/>
      <name val="Cambria"/>
      <family val="1"/>
      <charset val="204"/>
      <scheme val="major"/>
    </font>
    <font>
      <i/>
      <sz val="10"/>
      <name val="Arial Cyr"/>
      <charset val="204"/>
    </font>
    <font>
      <b/>
      <i/>
      <sz val="18"/>
      <name val="Cambria"/>
      <family val="1"/>
      <charset val="204"/>
      <scheme val="major"/>
    </font>
    <font>
      <b/>
      <i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b/>
      <i/>
      <sz val="18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0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5" xfId="1" applyBorder="1"/>
    <xf numFmtId="0" fontId="1" fillId="2" borderId="6" xfId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0" fillId="0" borderId="0" xfId="1" applyFont="1"/>
    <xf numFmtId="0" fontId="1" fillId="2" borderId="7" xfId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/>
    </xf>
    <xf numFmtId="0" fontId="7" fillId="2" borderId="5" xfId="1" applyFont="1" applyFill="1" applyBorder="1" applyAlignment="1"/>
    <xf numFmtId="2" fontId="4" fillId="0" borderId="5" xfId="1" applyNumberFormat="1" applyFont="1" applyFill="1" applyBorder="1" applyAlignment="1">
      <alignment horizontal="center"/>
    </xf>
    <xf numFmtId="1" fontId="4" fillId="2" borderId="5" xfId="1" applyNumberFormat="1" applyFont="1" applyFill="1" applyBorder="1" applyAlignment="1">
      <alignment horizontal="center"/>
    </xf>
    <xf numFmtId="164" fontId="8" fillId="2" borderId="5" xfId="1" applyNumberFormat="1" applyFont="1" applyFill="1" applyBorder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2" fontId="8" fillId="2" borderId="5" xfId="1" applyNumberFormat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" fillId="2" borderId="0" xfId="1" applyFill="1"/>
    <xf numFmtId="0" fontId="0" fillId="2" borderId="0" xfId="1" applyFont="1" applyFill="1"/>
    <xf numFmtId="0" fontId="7" fillId="2" borderId="5" xfId="1" applyFont="1" applyFill="1" applyBorder="1"/>
    <xf numFmtId="16" fontId="0" fillId="2" borderId="0" xfId="1" applyNumberFormat="1" applyFont="1" applyFill="1"/>
    <xf numFmtId="16" fontId="11" fillId="2" borderId="0" xfId="1" applyNumberFormat="1" applyFont="1" applyFill="1"/>
    <xf numFmtId="16" fontId="1" fillId="2" borderId="0" xfId="1" applyNumberFormat="1" applyFill="1"/>
    <xf numFmtId="0" fontId="12" fillId="2" borderId="5" xfId="1" applyFont="1" applyFill="1" applyBorder="1" applyAlignment="1">
      <alignment wrapText="1"/>
    </xf>
    <xf numFmtId="164" fontId="4" fillId="0" borderId="5" xfId="1" applyNumberFormat="1" applyFont="1" applyFill="1" applyBorder="1" applyAlignment="1">
      <alignment horizontal="center"/>
    </xf>
    <xf numFmtId="1" fontId="9" fillId="2" borderId="5" xfId="1" applyNumberFormat="1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  <xf numFmtId="0" fontId="1" fillId="2" borderId="0" xfId="1" applyFill="1" applyAlignment="1"/>
    <xf numFmtId="0" fontId="14" fillId="2" borderId="5" xfId="1" applyFont="1" applyFill="1" applyBorder="1" applyAlignment="1">
      <alignment horizontal="left" wrapText="1"/>
    </xf>
    <xf numFmtId="164" fontId="15" fillId="0" borderId="7" xfId="1" applyNumberFormat="1" applyFont="1" applyFill="1" applyBorder="1" applyAlignment="1">
      <alignment horizontal="center"/>
    </xf>
    <xf numFmtId="164" fontId="15" fillId="2" borderId="5" xfId="1" applyNumberFormat="1" applyFont="1" applyFill="1" applyBorder="1" applyAlignment="1">
      <alignment horizontal="center"/>
    </xf>
    <xf numFmtId="0" fontId="16" fillId="2" borderId="0" xfId="1" applyFont="1" applyFill="1" applyBorder="1" applyAlignment="1">
      <alignment horizontal="center"/>
    </xf>
    <xf numFmtId="0" fontId="17" fillId="2" borderId="0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0" fontId="14" fillId="2" borderId="5" xfId="1" applyFont="1" applyFill="1" applyBorder="1" applyAlignment="1">
      <alignment wrapText="1"/>
    </xf>
    <xf numFmtId="1" fontId="17" fillId="2" borderId="0" xfId="1" applyNumberFormat="1" applyFont="1" applyFill="1" applyBorder="1" applyAlignment="1">
      <alignment horizontal="center"/>
    </xf>
    <xf numFmtId="0" fontId="18" fillId="2" borderId="5" xfId="1" applyFont="1" applyFill="1" applyBorder="1"/>
    <xf numFmtId="164" fontId="8" fillId="0" borderId="5" xfId="1" applyNumberFormat="1" applyFont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1" fillId="2" borderId="0" xfId="1" applyFont="1" applyFill="1"/>
    <xf numFmtId="0" fontId="2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90"/>
    </xf>
    <xf numFmtId="0" fontId="3" fillId="2" borderId="6" xfId="1" applyFont="1" applyFill="1" applyBorder="1" applyAlignment="1">
      <alignment horizontal="center" vertical="center" textRotation="90"/>
    </xf>
    <xf numFmtId="0" fontId="3" fillId="2" borderId="7" xfId="1" applyFont="1" applyFill="1" applyBorder="1" applyAlignment="1">
      <alignment horizontal="center" vertical="center" textRotation="90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7;&#1074;&#1086;&#1076;&#1082;&#1072;%20&#1087;&#1086;%20&#1084;&#1086;&#1083;&#1086;&#1082;&#1091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локо"/>
      <sheetName val="КФХ"/>
      <sheetName val="по фермам МАЙ"/>
      <sheetName val="осемен"/>
    </sheetNames>
    <sheetDataSet>
      <sheetData sheetId="0"/>
      <sheetData sheetId="1">
        <row r="29">
          <cell r="C29">
            <v>233.90000000000003</v>
          </cell>
          <cell r="F29">
            <v>173.66666666666666</v>
          </cell>
          <cell r="H29">
            <v>1005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view="pageBreakPreview" zoomScale="65" zoomScaleNormal="75" zoomScaleSheetLayoutView="65" zoomScalePageLayoutView="75" workbookViewId="0">
      <selection activeCell="G19" sqref="G19"/>
    </sheetView>
  </sheetViews>
  <sheetFormatPr defaultColWidth="8.85546875" defaultRowHeight="12.75" x14ac:dyDescent="0.2"/>
  <cols>
    <col min="1" max="1" width="5.5703125" style="1" customWidth="1"/>
    <col min="2" max="2" width="81.7109375" style="41" customWidth="1"/>
    <col min="3" max="3" width="11.5703125" style="1" customWidth="1"/>
    <col min="4" max="4" width="8.85546875" style="1" customWidth="1"/>
    <col min="5" max="5" width="8" style="1" customWidth="1"/>
    <col min="6" max="6" width="10.85546875" style="1" customWidth="1"/>
    <col min="7" max="7" width="7.85546875" style="19" customWidth="1"/>
    <col min="8" max="8" width="8.42578125" style="1" customWidth="1"/>
    <col min="9" max="16384" width="8.85546875" style="1"/>
  </cols>
  <sheetData>
    <row r="1" spans="1:11" ht="78.75" customHeight="1" x14ac:dyDescent="0.2">
      <c r="A1" s="42" t="s">
        <v>29</v>
      </c>
      <c r="B1" s="42"/>
      <c r="C1" s="42"/>
      <c r="D1" s="42"/>
      <c r="E1" s="42"/>
      <c r="F1" s="42"/>
      <c r="G1" s="42"/>
      <c r="H1" s="42"/>
    </row>
    <row r="2" spans="1:11" ht="37.15" customHeight="1" x14ac:dyDescent="0.2">
      <c r="A2" s="2" t="s">
        <v>0</v>
      </c>
      <c r="B2" s="3" t="s">
        <v>1</v>
      </c>
      <c r="C2" s="43" t="s">
        <v>2</v>
      </c>
      <c r="D2" s="44"/>
      <c r="E2" s="44"/>
      <c r="F2" s="44"/>
      <c r="G2" s="45"/>
      <c r="H2" s="46" t="s">
        <v>3</v>
      </c>
    </row>
    <row r="3" spans="1:11" ht="25.9" customHeight="1" x14ac:dyDescent="0.25">
      <c r="A3" s="5"/>
      <c r="B3" s="6"/>
      <c r="C3" s="49" t="s">
        <v>4</v>
      </c>
      <c r="D3" s="49" t="s">
        <v>5</v>
      </c>
      <c r="E3" s="49" t="s">
        <v>6</v>
      </c>
      <c r="F3" s="49" t="s">
        <v>7</v>
      </c>
      <c r="G3" s="49" t="s">
        <v>8</v>
      </c>
      <c r="H3" s="47"/>
      <c r="I3" s="7"/>
    </row>
    <row r="4" spans="1:11" ht="25.15" customHeight="1" x14ac:dyDescent="0.2">
      <c r="A4" s="8"/>
      <c r="B4" s="9"/>
      <c r="C4" s="50"/>
      <c r="D4" s="50"/>
      <c r="E4" s="50"/>
      <c r="F4" s="50"/>
      <c r="G4" s="50"/>
      <c r="H4" s="48"/>
    </row>
    <row r="5" spans="1:11" s="19" customFormat="1" ht="39" customHeight="1" x14ac:dyDescent="0.3">
      <c r="A5" s="10">
        <v>1</v>
      </c>
      <c r="B5" s="11" t="s">
        <v>9</v>
      </c>
      <c r="C5" s="12">
        <v>376.68</v>
      </c>
      <c r="D5" s="15">
        <f t="shared" ref="D5:D14" si="0">C5/G5*100</f>
        <v>25.112000000000002</v>
      </c>
      <c r="E5" s="13">
        <v>92.837000000000003</v>
      </c>
      <c r="F5" s="16">
        <f t="shared" ref="F5:F15" si="1">C5*E5/100</f>
        <v>349.69841160000004</v>
      </c>
      <c r="G5" s="17">
        <v>1500</v>
      </c>
      <c r="H5" s="18">
        <f>RANK(D5,D5:D18)</f>
        <v>3</v>
      </c>
      <c r="I5" s="20"/>
    </row>
    <row r="6" spans="1:11" s="19" customFormat="1" ht="39" customHeight="1" x14ac:dyDescent="0.3">
      <c r="A6" s="10">
        <v>2</v>
      </c>
      <c r="B6" s="11" t="s">
        <v>10</v>
      </c>
      <c r="C6" s="12">
        <v>279.36</v>
      </c>
      <c r="D6" s="15">
        <f t="shared" si="0"/>
        <v>29.406315789473688</v>
      </c>
      <c r="E6" s="13">
        <v>90.204999999999998</v>
      </c>
      <c r="F6" s="16">
        <f t="shared" si="1"/>
        <v>251.99668800000001</v>
      </c>
      <c r="G6" s="17">
        <v>950</v>
      </c>
      <c r="H6" s="18">
        <f>RANK(D6,D5:D18)</f>
        <v>1</v>
      </c>
    </row>
    <row r="7" spans="1:11" s="19" customFormat="1" ht="39" customHeight="1" x14ac:dyDescent="0.3">
      <c r="A7" s="10">
        <v>3</v>
      </c>
      <c r="B7" s="21" t="s">
        <v>11</v>
      </c>
      <c r="C7" s="12">
        <v>166.77</v>
      </c>
      <c r="D7" s="15">
        <f t="shared" si="0"/>
        <v>19.437062937062937</v>
      </c>
      <c r="E7" s="13">
        <v>95.415999999999997</v>
      </c>
      <c r="F7" s="16">
        <f t="shared" si="1"/>
        <v>159.12526320000001</v>
      </c>
      <c r="G7" s="17">
        <v>858</v>
      </c>
      <c r="H7" s="18">
        <f>RANK(D7,D5:D18)</f>
        <v>9</v>
      </c>
      <c r="I7" s="22"/>
      <c r="K7" s="20"/>
    </row>
    <row r="8" spans="1:11" s="19" customFormat="1" ht="39" customHeight="1" x14ac:dyDescent="0.3">
      <c r="A8" s="10">
        <v>4</v>
      </c>
      <c r="B8" s="21" t="s">
        <v>12</v>
      </c>
      <c r="C8" s="12">
        <v>115.13</v>
      </c>
      <c r="D8" s="15">
        <f t="shared" si="0"/>
        <v>23.026</v>
      </c>
      <c r="E8" s="13">
        <v>94</v>
      </c>
      <c r="F8" s="16">
        <f t="shared" si="1"/>
        <v>108.22219999999999</v>
      </c>
      <c r="G8" s="17">
        <v>500</v>
      </c>
      <c r="H8" s="18">
        <f>RANK(D8,D5:D18)</f>
        <v>6</v>
      </c>
      <c r="I8" s="22"/>
    </row>
    <row r="9" spans="1:11" s="19" customFormat="1" ht="39" customHeight="1" x14ac:dyDescent="0.3">
      <c r="A9" s="10">
        <v>5</v>
      </c>
      <c r="B9" s="21" t="s">
        <v>13</v>
      </c>
      <c r="C9" s="12">
        <v>80</v>
      </c>
      <c r="D9" s="15">
        <f t="shared" si="0"/>
        <v>20</v>
      </c>
      <c r="E9" s="13">
        <v>90</v>
      </c>
      <c r="F9" s="16">
        <f t="shared" si="1"/>
        <v>72</v>
      </c>
      <c r="G9" s="17">
        <v>400</v>
      </c>
      <c r="H9" s="18">
        <f>RANK(D9,D5:D18)</f>
        <v>8</v>
      </c>
      <c r="I9" s="22"/>
    </row>
    <row r="10" spans="1:11" s="19" customFormat="1" ht="39" customHeight="1" x14ac:dyDescent="0.3">
      <c r="A10" s="10">
        <v>6</v>
      </c>
      <c r="B10" s="21" t="s">
        <v>14</v>
      </c>
      <c r="C10" s="12">
        <v>36.6</v>
      </c>
      <c r="D10" s="15">
        <f t="shared" si="0"/>
        <v>17.596153846153847</v>
      </c>
      <c r="E10" s="13">
        <v>98</v>
      </c>
      <c r="F10" s="16">
        <f t="shared" si="1"/>
        <v>35.868000000000002</v>
      </c>
      <c r="G10" s="17">
        <v>208</v>
      </c>
      <c r="H10" s="18">
        <f>RANK(D10,D5:D18)</f>
        <v>11</v>
      </c>
      <c r="I10" s="23"/>
    </row>
    <row r="11" spans="1:11" s="19" customFormat="1" ht="39" customHeight="1" x14ac:dyDescent="0.3">
      <c r="A11" s="10">
        <v>7</v>
      </c>
      <c r="B11" s="21" t="s">
        <v>15</v>
      </c>
      <c r="C11" s="12">
        <v>194</v>
      </c>
      <c r="D11" s="15">
        <f t="shared" si="0"/>
        <v>22.743259085580306</v>
      </c>
      <c r="E11" s="13">
        <v>90.92</v>
      </c>
      <c r="F11" s="16">
        <f t="shared" si="1"/>
        <v>176.38479999999998</v>
      </c>
      <c r="G11" s="17">
        <v>853</v>
      </c>
      <c r="H11" s="18">
        <f>RANK(D11,D5:D18)</f>
        <v>7</v>
      </c>
    </row>
    <row r="12" spans="1:11" s="19" customFormat="1" ht="39" customHeight="1" x14ac:dyDescent="0.3">
      <c r="A12" s="10">
        <v>8</v>
      </c>
      <c r="B12" s="21" t="s">
        <v>16</v>
      </c>
      <c r="C12" s="12">
        <v>51.38</v>
      </c>
      <c r="D12" s="15">
        <f t="shared" si="0"/>
        <v>18.0280701754386</v>
      </c>
      <c r="E12" s="13">
        <v>88</v>
      </c>
      <c r="F12" s="16">
        <f t="shared" si="1"/>
        <v>45.214400000000005</v>
      </c>
      <c r="G12" s="17">
        <v>285</v>
      </c>
      <c r="H12" s="18">
        <f>RANK(D12,D5:D18)</f>
        <v>10</v>
      </c>
      <c r="I12" s="22"/>
    </row>
    <row r="13" spans="1:11" s="19" customFormat="1" ht="39" customHeight="1" x14ac:dyDescent="0.3">
      <c r="A13" s="10">
        <v>9</v>
      </c>
      <c r="B13" s="21" t="s">
        <v>17</v>
      </c>
      <c r="C13" s="12">
        <v>50.68</v>
      </c>
      <c r="D13" s="15">
        <f t="shared" si="0"/>
        <v>12.994871794871795</v>
      </c>
      <c r="E13" s="13">
        <v>91</v>
      </c>
      <c r="F13" s="16">
        <f t="shared" si="1"/>
        <v>46.1188</v>
      </c>
      <c r="G13" s="17">
        <v>390</v>
      </c>
      <c r="H13" s="18">
        <f>RANK(D13,D5:D18)</f>
        <v>13</v>
      </c>
      <c r="I13" s="22"/>
    </row>
    <row r="14" spans="1:11" s="19" customFormat="1" ht="39" customHeight="1" x14ac:dyDescent="0.3">
      <c r="A14" s="10">
        <v>10</v>
      </c>
      <c r="B14" s="21" t="s">
        <v>18</v>
      </c>
      <c r="C14" s="12">
        <v>199.2</v>
      </c>
      <c r="D14" s="15">
        <f t="shared" si="0"/>
        <v>24</v>
      </c>
      <c r="E14" s="13">
        <v>92</v>
      </c>
      <c r="F14" s="16">
        <f t="shared" si="1"/>
        <v>183.26399999999998</v>
      </c>
      <c r="G14" s="17">
        <v>830</v>
      </c>
      <c r="H14" s="18">
        <f>RANK(D14,D5:D18)</f>
        <v>4</v>
      </c>
      <c r="I14" s="22"/>
    </row>
    <row r="15" spans="1:11" s="19" customFormat="1" ht="39" customHeight="1" x14ac:dyDescent="0.3">
      <c r="A15" s="10">
        <v>11</v>
      </c>
      <c r="B15" s="21" t="s">
        <v>19</v>
      </c>
      <c r="C15" s="12">
        <v>31</v>
      </c>
      <c r="D15" s="15">
        <f>C15/G15*100</f>
        <v>23.846153846153847</v>
      </c>
      <c r="E15" s="13">
        <v>93.54</v>
      </c>
      <c r="F15" s="16">
        <f t="shared" si="1"/>
        <v>28.997400000000003</v>
      </c>
      <c r="G15" s="17">
        <v>130</v>
      </c>
      <c r="H15" s="18">
        <f>RANK(D15,D5:D18)</f>
        <v>5</v>
      </c>
      <c r="I15" s="22"/>
      <c r="K15" s="20" t="s">
        <v>20</v>
      </c>
    </row>
    <row r="16" spans="1:11" s="19" customFormat="1" ht="39" customHeight="1" x14ac:dyDescent="0.3">
      <c r="A16" s="10">
        <v>12</v>
      </c>
      <c r="B16" s="21" t="s">
        <v>21</v>
      </c>
      <c r="C16" s="12"/>
      <c r="D16" s="15"/>
      <c r="E16" s="13"/>
      <c r="F16" s="16"/>
      <c r="G16" s="17"/>
      <c r="H16" s="18" t="e">
        <f>RANK(D16,D5:D18)</f>
        <v>#N/A</v>
      </c>
      <c r="I16" s="22"/>
    </row>
    <row r="17" spans="1:9" s="19" customFormat="1" ht="39" customHeight="1" x14ac:dyDescent="0.3">
      <c r="A17" s="10">
        <v>13</v>
      </c>
      <c r="B17" s="21" t="s">
        <v>22</v>
      </c>
      <c r="C17" s="12">
        <v>60.35</v>
      </c>
      <c r="D17" s="15">
        <f>C17/G17*100</f>
        <v>26.822222222222226</v>
      </c>
      <c r="E17" s="13">
        <v>96.35</v>
      </c>
      <c r="F17" s="16">
        <f>C17*E17/100</f>
        <v>58.147224999999999</v>
      </c>
      <c r="G17" s="17">
        <v>225</v>
      </c>
      <c r="H17" s="18">
        <f>RANK(D17,D5:D18)</f>
        <v>2</v>
      </c>
      <c r="I17" s="22"/>
    </row>
    <row r="18" spans="1:9" s="19" customFormat="1" ht="39" customHeight="1" x14ac:dyDescent="0.3">
      <c r="A18" s="10">
        <v>14</v>
      </c>
      <c r="B18" s="21" t="s">
        <v>23</v>
      </c>
      <c r="C18" s="12">
        <v>9.56</v>
      </c>
      <c r="D18" s="15">
        <f>C18/G18*100</f>
        <v>15.419354838709678</v>
      </c>
      <c r="E18" s="13">
        <v>71.12</v>
      </c>
      <c r="F18" s="16">
        <f>C18*E18/100</f>
        <v>6.7990720000000007</v>
      </c>
      <c r="G18" s="17">
        <v>62</v>
      </c>
      <c r="H18" s="18">
        <f>RANK(D18,D5:D18)</f>
        <v>12</v>
      </c>
      <c r="I18" s="24"/>
    </row>
    <row r="19" spans="1:9" s="29" customFormat="1" ht="45" customHeight="1" x14ac:dyDescent="0.3">
      <c r="A19" s="10"/>
      <c r="B19" s="25" t="s">
        <v>24</v>
      </c>
      <c r="C19" s="26">
        <f>SUM(C5:C18)</f>
        <v>1650.71</v>
      </c>
      <c r="D19" s="15">
        <f>C19/G19*100</f>
        <v>22.955221805034071</v>
      </c>
      <c r="E19" s="13">
        <f>F19/C19*100</f>
        <v>92.192829739930076</v>
      </c>
      <c r="F19" s="14">
        <f>SUM(F5:F18)</f>
        <v>1521.8362597999999</v>
      </c>
      <c r="G19" s="27">
        <f>SUM(G5:G18)</f>
        <v>7191</v>
      </c>
      <c r="H19" s="28"/>
    </row>
    <row r="20" spans="1:9" s="19" customFormat="1" ht="27.6" customHeight="1" x14ac:dyDescent="0.3">
      <c r="A20" s="10"/>
      <c r="B20" s="30" t="s">
        <v>25</v>
      </c>
      <c r="C20" s="31">
        <f>[1]КФХ!F29</f>
        <v>173.66666666666666</v>
      </c>
      <c r="D20" s="32">
        <f>C20/G20*100</f>
        <v>17.280265339966832</v>
      </c>
      <c r="E20" s="33"/>
      <c r="F20" s="33"/>
      <c r="G20" s="34">
        <f>[1]КФХ!H29</f>
        <v>1005</v>
      </c>
      <c r="H20" s="33"/>
    </row>
    <row r="21" spans="1:9" s="19" customFormat="1" ht="28.9" customHeight="1" x14ac:dyDescent="0.3">
      <c r="A21" s="10"/>
      <c r="B21" s="36" t="s">
        <v>26</v>
      </c>
      <c r="C21" s="32">
        <f>SUM(C19:C20)</f>
        <v>1824.3766666666668</v>
      </c>
      <c r="D21" s="32">
        <f>C21/G21*100</f>
        <v>22.259354156499107</v>
      </c>
      <c r="E21" s="33"/>
      <c r="F21" s="33"/>
      <c r="G21" s="37">
        <f>SUM(G19:G20)</f>
        <v>8196</v>
      </c>
      <c r="H21" s="33"/>
    </row>
    <row r="22" spans="1:9" ht="22.5" x14ac:dyDescent="0.3">
      <c r="A22" s="4"/>
      <c r="B22" s="38" t="s">
        <v>27</v>
      </c>
      <c r="C22" s="4"/>
      <c r="D22" s="39">
        <v>24.4</v>
      </c>
      <c r="F22" s="40"/>
      <c r="G22" s="40"/>
      <c r="H22" s="35"/>
    </row>
    <row r="26" spans="1:9" ht="15" x14ac:dyDescent="0.25">
      <c r="E26" s="7" t="s">
        <v>28</v>
      </c>
    </row>
    <row r="34" spans="3:3" ht="15" x14ac:dyDescent="0.25">
      <c r="C34" s="7" t="s">
        <v>28</v>
      </c>
    </row>
  </sheetData>
  <mergeCells count="8">
    <mergeCell ref="A1:H1"/>
    <mergeCell ref="C2:G2"/>
    <mergeCell ref="H2:H4"/>
    <mergeCell ref="C3:C4"/>
    <mergeCell ref="D3:D4"/>
    <mergeCell ref="E3:E4"/>
    <mergeCell ref="F3:F4"/>
    <mergeCell ref="G3:G4"/>
  </mergeCells>
  <pageMargins left="1.0236220472440944" right="0.23622047244094491" top="0.9448818897637796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</vt:lpstr>
      <vt:lpstr>'12'!Область_печати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2026-10-13T10:19:46Z</dcterms:modified>
</cp:coreProperties>
</file>